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<sst xmlns="http://schemas.openxmlformats.org/spreadsheetml/2006/main" uniqueCount="86">
  <si>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MATRIK PERGESERAN KEGIATAN ANGGARAN</t>
  </si>
  <si>
    <t>DINAS PENDIDIKAN DAN KEBUDAYAAN PROVINSI KALIMANTAN TIMUR</t>
  </si>
  <si>
    <t>TAHUN ANGGARAN 2024</t>
  </si>
  <si>
    <t>Urusan Pemerintah</t>
  </si>
  <si>
    <t>:</t>
  </si>
  <si>
    <t>URUSAN PEMERINTAHAN WAJIB YANG BERKAITAN DENGAN PELAYANAN DASAR</t>
  </si>
  <si>
    <t>Bidang Urusan</t>
  </si>
  <si>
    <t>URUSAN PEMERINTAHAN BIDANG PENDIDIKAN</t>
  </si>
  <si>
    <t>Program</t>
  </si>
  <si>
    <t>PROGRAM PENGELOLAAN PENDIDIKAN</t>
  </si>
  <si>
    <t>Kegiatan</t>
  </si>
  <si>
    <t>Pengelolaan Pendidikan Sekolah Menengah Kejuruan</t>
  </si>
  <si>
    <t>Sub Kegiatan</t>
  </si>
  <si>
    <t>Penyediaan Biaya Personil Peserta Didik Sekolah Menengah Kejuruan</t>
  </si>
  <si>
    <t>Unit Organisasi</t>
  </si>
  <si>
    <t>Dinas Pendidikan dan Kebudayaan</t>
  </si>
  <si>
    <t>Sub Unit Organisasi</t>
  </si>
  <si>
    <t>SMKN 16 Samarinda</t>
  </si>
  <si>
    <t>S E M U L A</t>
  </si>
  <si>
    <t>M E N J A D I</t>
  </si>
  <si>
    <t>Bertambah / Berkurang (Rp)</t>
  </si>
  <si>
    <t>Kode Rekening</t>
  </si>
  <si>
    <t>U R A I A N</t>
  </si>
  <si>
    <t>Rincian Perhitungan</t>
  </si>
  <si>
    <t>Koefisien</t>
  </si>
  <si>
    <t>Harga (Rp)</t>
  </si>
  <si>
    <t>PPN</t>
  </si>
  <si>
    <t>Jumlah (Rp)</t>
  </si>
  <si>
    <t>6 = 3 x 4</t>
  </si>
  <si>
    <t>12 = 9 x 10</t>
  </si>
  <si>
    <t>13 = 12 - 6</t>
  </si>
  <si>
    <t>BELANJA DAERAH</t>
  </si>
  <si>
    <t>BELANJA OPERASI</t>
  </si>
  <si>
    <t>Belanja Pegawai</t>
  </si>
  <si>
    <t>Tambahan Penghasilan berdasarkan Pertimbangan Objektif Lainnya ASN</t>
  </si>
  <si>
    <t>Belanja Honorarium</t>
  </si>
  <si>
    <t>Belanja Honorarium Penanggungjawaban Pengelola Keuangan</t>
  </si>
  <si>
    <t>[ # ]</t>
  </si>
  <si>
    <t>Belanja Honorarium Pejabat Pengelola Keuangan Daerah (PPKD)/ Kuasa Pengguna Anggaran (KPA) SMK Negeri 16 Samarinda</t>
  </si>
  <si>
    <t>Sumber Dana : PENDAPATAN ASLI DAERAH (PAD)</t>
  </si>
  <si>
    <t>[ - ]</t>
  </si>
  <si>
    <t>Belanja Honorarium Penanggungjawaban Pengelola Keuangan BOSDA (SMKN 16 SAMARINDA)</t>
  </si>
  <si>
    <t>Pejabat Pengelola Keuangan Daerah (PPKD)/ Kuasa Pengguna Anggaran (KPA)</t>
  </si>
  <si>
    <t>1 Orang / Bulan x 12 Bulan</t>
  </si>
  <si>
    <t>0 Orang / Bulan x 0 Bulan</t>
  </si>
  <si>
    <t>Pejabat Pelaksana Teknis Kegiatan (PPTK) SMK Negeri 16 Samarinda</t>
  </si>
  <si>
    <t>Pejabat Pelaksana Teknis Kegiatan (PPTK)</t>
  </si>
  <si>
    <t>Belanja Honorarium Bendahara Pengeluaran Pembantu SMK Negeri 16 Samarinda</t>
  </si>
  <si>
    <t>Bendahara Pengeluaran Pembantu atau Bendahara Penerimaan Pembantu</t>
  </si>
  <si>
    <t>Belanja Honorarium Pengelola Keuangan (KPA) (SMK Negeri 16 Samarinda)(Pegeseran)</t>
  </si>
  <si>
    <t>12 Orang / Bulan</t>
  </si>
  <si>
    <t>Belanja Honorarium Pengelola Keuangan (PPTK) (SMK Negeri 16 Samarinda)(Pegeseran)</t>
  </si>
  <si>
    <t>Belanja Honorarium Pengelola Keuangan (BPP) (SMK Negeri 16 Samarinda)(Pegeseran)</t>
  </si>
  <si>
    <t>Belanja Jasa Pengelolaan BMD</t>
  </si>
  <si>
    <t>Belanja Jasa Pengelolaan BMD yang Tidak Menghasilkan Pendapatan</t>
  </si>
  <si>
    <t>Belanja Jasa Pengelolaan BMD yang Tidak Menghasilkan Pendapatan BOSDA SMK Negeri 16 Samarinda</t>
  </si>
  <si>
    <t>Honorarium Pengurus Barang Pembantu</t>
  </si>
  <si>
    <t>Belanja Jasa Pengelolaan BMD yang Tidak Menghasilkan Pendapatan BOSDA SMK Negeri 16 Samarinda (Pergeseran)</t>
  </si>
  <si>
    <t>Honorarium Pembantu Pengurus Barang</t>
  </si>
  <si>
    <t>Belanja Barang dan Jasa</t>
  </si>
  <si>
    <t>Belanja Barang</t>
  </si>
  <si>
    <t>Belanja Barang Pakai Habis</t>
  </si>
  <si>
    <t>Belanja Alat/Bahan untuk Kegiatan Kantor-Alat/Bahan untuk Kegiatan Kantor Lainnya</t>
  </si>
  <si>
    <t>Belanja Alat/Bahan untuk Kegiatan Kantor-Alat/Bahan untuk Kegiatan Kantor Lainnya BOSDA SMK Negeri 16 Samarinda</t>
  </si>
  <si>
    <t>Beban Barang dan Jasa BOS</t>
  </si>
  <si>
    <t>4 Paket</t>
  </si>
  <si>
    <t>3 Paket</t>
  </si>
  <si>
    <t>6 Paket</t>
  </si>
  <si>
    <t>91 Paket</t>
  </si>
  <si>
    <t>0 Paket</t>
  </si>
  <si>
    <t>2 Paket</t>
  </si>
  <si>
    <t>7 Paket</t>
  </si>
  <si>
    <t>61 Paket</t>
  </si>
  <si>
    <t>Belanja Jasa</t>
  </si>
  <si>
    <t>Belanja Jasa Kantor</t>
  </si>
  <si>
    <t>Belanja Jasa Tenaga Pendidikan</t>
  </si>
  <si>
    <t xml:space="preserve"> Belanja Jasa Tenaga Pendidikan BOSDA (SMKN 16 Samarinda)</t>
  </si>
  <si>
    <t>Belanja Jasa Tenaga Pendidikan BOSDA (SMKN 16 SAMARINDA)</t>
  </si>
  <si>
    <t>Belanja Jasa Tenaga Pendidik danKependidikan</t>
  </si>
  <si>
    <t>2 Orang / Bulan x 13 Bulan</t>
  </si>
  <si>
    <t>Belanja Jasa Tenaga Pendidikan (SMK Negeri 16 Samarinda) (Pergeseran)</t>
  </si>
  <si>
    <t>26 Orang / Bulan</t>
  </si>
  <si>
    <t>Samarinda,                                                    2024</t>
  </si>
  <si>
    <t>Kepala,</t>
  </si>
  <si>
    <t>Muhammad Kurniawan, S.E.Ak.,M.M.</t>
  </si>
  <si>
    <t>NIP. 19701028 199703 1 008</t>
  </si>
</sst>
</file>

<file path=xl/styles.xml><?xml version="1.0" encoding="utf-8"?>
<styleSheet xmlns="http://schemas.openxmlformats.org/spreadsheetml/2006/main" xml:space="preserve">
  <numFmts count="1">
    <numFmt numFmtId="164" formatCode="_(&quot;&quot;* #,##0_);_(&quot;&quot;* \(#,##0\);_(&quot;&quot;* &quot;-&quot;??_);_(@_)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3" numFmtId="0" fillId="0" borderId="2" applyFont="1" applyNumberFormat="0" applyFill="0" applyBorder="1" applyAlignment="0"/>
    <xf xfId="0" fontId="3" numFmtId="0" fillId="0" borderId="3" applyFont="1" applyNumberFormat="0" applyFill="0" applyBorder="1" applyAlignment="1">
      <alignment vertical="top" textRotation="0" wrapText="true" shrinkToFit="false"/>
    </xf>
    <xf xfId="0" fontId="3" numFmtId="0" fillId="0" borderId="3" applyFont="1" applyNumberFormat="0" applyFill="0" applyBorder="1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true" shrinkToFit="false"/>
    </xf>
    <xf xfId="0" fontId="3" numFmtId="0" fillId="0" borderId="4" applyFont="1" applyNumberFormat="0" applyFill="0" applyBorder="1" applyAlignment="1">
      <alignment vertical="top" textRotation="0" wrapText="true" shrinkToFit="false"/>
    </xf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1">
      <alignment vertical="top" textRotation="0" wrapText="false" shrinkToFit="false"/>
    </xf>
    <xf xfId="0" fontId="0" numFmtId="0" fillId="0" borderId="4" applyFont="0" applyNumberFormat="0" applyFill="0" applyBorder="1" applyAlignment="1">
      <alignment vertical="top" textRotation="0" wrapText="true" shrinkToFit="false"/>
    </xf>
    <xf xfId="0" fontId="0" numFmtId="0" fillId="0" borderId="5" applyFont="0" applyNumberFormat="0" applyFill="0" applyBorder="1" applyAlignment="0"/>
    <xf xfId="0" fontId="0" numFmtId="0" fillId="0" borderId="6" applyFont="0" applyNumberFormat="0" applyFill="0" applyBorder="1" applyAlignment="1">
      <alignment vertical="top" textRotation="0" wrapText="false" shrinkToFit="false"/>
    </xf>
    <xf xfId="0" fontId="0" numFmtId="0" fillId="0" borderId="7" applyFont="0" applyNumberFormat="0" applyFill="0" applyBorder="1" applyAlignment="1">
      <alignment vertical="top" textRotation="0" wrapText="true" shrinkToFit="false"/>
    </xf>
    <xf xfId="0" fontId="0" numFmtId="0" fillId="0" borderId="8" applyFont="0" applyNumberFormat="0" applyFill="0" applyBorder="1" applyAlignment="1">
      <alignment vertical="top" textRotation="0" wrapText="true" shrinkToFit="false"/>
    </xf>
    <xf xfId="0" fontId="3" numFmtId="0" fillId="0" borderId="2" applyFont="1" applyNumberFormat="0" applyFill="0" applyBorder="1" applyAlignment="1">
      <alignment horizontal="center" vertical="bottom" textRotation="0" wrapText="false" shrinkToFit="false"/>
    </xf>
    <xf xfId="0" fontId="3" numFmtId="0" fillId="0" borderId="2" applyFont="1" applyNumberFormat="0" applyFill="0" applyBorder="1" applyAlignment="1">
      <alignment horizontal="center" vertical="bottom" textRotation="0" wrapText="true" shrinkToFit="false"/>
    </xf>
    <xf xfId="0" fontId="0" numFmtId="0" fillId="0" borderId="2" applyFont="0" applyNumberFormat="0" applyFill="0" applyBorder="1" applyAlignment="1">
      <alignment horizontal="center" vertical="bottom" textRotation="0" wrapText="true" shrinkToFit="false"/>
    </xf>
    <xf xfId="0" fontId="0" numFmtId="0" fillId="0" borderId="5" applyFont="0" applyNumberFormat="0" applyFill="0" applyBorder="1" applyAlignment="1">
      <alignment horizontal="center" vertical="bottom" textRotation="0" wrapText="true" shrinkToFit="false"/>
    </xf>
    <xf xfId="0" fontId="3" numFmtId="164" fillId="0" borderId="2" applyFont="1" applyNumberFormat="1" applyFill="0" applyBorder="1" applyAlignment="0"/>
    <xf xfId="0" fontId="0" numFmtId="164" fillId="0" borderId="2" applyFont="0" applyNumberFormat="1" applyFill="0" applyBorder="1" applyAlignment="0"/>
    <xf xfId="0" fontId="0" numFmtId="164" fillId="0" borderId="5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92"/>
  <sheetViews>
    <sheetView tabSelected="1" workbookViewId="0" showGridLines="true" showRowColHeaders="1">
      <selection activeCell="P17" sqref="P17:P79"/>
    </sheetView>
  </sheetViews>
  <sheetFormatPr defaultRowHeight="14.4" outlineLevelRow="0" outlineLevelCol="0"/>
  <cols>
    <col min="1" max="1" width="18" customWidth="true" style="0"/>
    <col min="2" max="2" width="3.5" customWidth="true" style="0"/>
    <col min="3" max="3" width="20" customWidth="true" style="0"/>
    <col min="4" max="4" width="20" customWidth="true" style="0"/>
    <col min="5" max="5" width="15" customWidth="true" style="0"/>
    <col min="6" max="6" width="15" customWidth="true" style="0"/>
    <col min="7" max="7" width="6" customWidth="true" style="0"/>
    <col min="8" max="8" width="20" customWidth="true" style="0"/>
    <col min="9" max="9" width="18" customWidth="true" style="0"/>
    <col min="10" max="10" width="3.5" customWidth="true" style="0"/>
    <col min="11" max="11" width="40" customWidth="true" style="0"/>
    <col min="12" max="12" width="15" customWidth="true" style="0"/>
    <col min="13" max="13" width="15" customWidth="true" style="0"/>
    <col min="14" max="14" width="6" customWidth="true" style="0"/>
    <col min="15" max="15" width="20" customWidth="true" style="0"/>
    <col min="16" max="16" width="25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>
      <c r="A5" t="s">
        <v>3</v>
      </c>
      <c r="B5" t="s">
        <v>4</v>
      </c>
      <c r="C5" t="str">
        <f>"1"</f>
        <v>0</v>
      </c>
      <c r="D5" t="s">
        <v>5</v>
      </c>
    </row>
    <row r="6" spans="1:16">
      <c r="A6" t="s">
        <v>6</v>
      </c>
      <c r="B6" t="s">
        <v>4</v>
      </c>
      <c r="C6" t="str">
        <f>"1.01"</f>
        <v>0</v>
      </c>
      <c r="D6" t="s">
        <v>7</v>
      </c>
    </row>
    <row r="7" spans="1:16">
      <c r="A7" t="s">
        <v>8</v>
      </c>
      <c r="B7" t="s">
        <v>4</v>
      </c>
      <c r="C7" t="str">
        <f>"1.01.02"</f>
        <v>0</v>
      </c>
      <c r="D7" t="s">
        <v>9</v>
      </c>
    </row>
    <row r="8" spans="1:16">
      <c r="A8" t="s">
        <v>10</v>
      </c>
      <c r="B8" t="s">
        <v>4</v>
      </c>
      <c r="C8" t="str">
        <f>"1.01.02.1.02"</f>
        <v>0</v>
      </c>
      <c r="D8" t="s">
        <v>11</v>
      </c>
    </row>
    <row r="9" spans="1:16">
      <c r="A9" t="s">
        <v>12</v>
      </c>
      <c r="B9" t="s">
        <v>4</v>
      </c>
      <c r="C9" t="str">
        <f>"1.01.02.1.02.0037"</f>
        <v>0</v>
      </c>
      <c r="D9" t="s">
        <v>13</v>
      </c>
    </row>
    <row r="10" spans="1:16">
      <c r="A10" t="s">
        <v>14</v>
      </c>
      <c r="B10" t="s">
        <v>4</v>
      </c>
      <c r="C10" t="str">
        <f>"1.01.2.22.0.00.01.0000"</f>
        <v>0</v>
      </c>
      <c r="D10" t="s">
        <v>15</v>
      </c>
    </row>
    <row r="11" spans="1:16">
      <c r="A11" t="s">
        <v>16</v>
      </c>
      <c r="B11" t="s">
        <v>4</v>
      </c>
      <c r="C11" t="str">
        <f>"1.01.2.22.0.00.01.6108"</f>
        <v>0</v>
      </c>
      <c r="D11" t="s">
        <v>17</v>
      </c>
    </row>
    <row r="13" spans="1:16">
      <c r="A13" s="5" t="s">
        <v>18</v>
      </c>
      <c r="B13" s="5"/>
      <c r="C13" s="5"/>
      <c r="D13" s="5"/>
      <c r="E13" s="5"/>
      <c r="F13" s="5"/>
      <c r="G13" s="5"/>
      <c r="H13" s="5"/>
      <c r="I13" s="5" t="s">
        <v>19</v>
      </c>
      <c r="J13" s="5"/>
      <c r="K13" s="5"/>
      <c r="L13" s="5"/>
      <c r="M13" s="5"/>
      <c r="N13" s="5"/>
      <c r="O13" s="5"/>
      <c r="P13" s="5" t="s">
        <v>20</v>
      </c>
    </row>
    <row r="14" spans="1:16">
      <c r="A14" s="5" t="s">
        <v>21</v>
      </c>
      <c r="B14" s="5" t="s">
        <v>22</v>
      </c>
      <c r="C14" s="5"/>
      <c r="D14" s="5"/>
      <c r="E14" s="5" t="s">
        <v>23</v>
      </c>
      <c r="F14" s="5"/>
      <c r="G14" s="5"/>
      <c r="H14" s="5"/>
      <c r="I14" s="5" t="s">
        <v>21</v>
      </c>
      <c r="J14" s="5" t="s">
        <v>22</v>
      </c>
      <c r="K14" s="5"/>
      <c r="L14" s="5" t="s">
        <v>23</v>
      </c>
      <c r="M14" s="5"/>
      <c r="N14" s="5"/>
      <c r="O14" s="5"/>
      <c r="P14" s="5"/>
    </row>
    <row r="15" spans="1:16">
      <c r="A15" s="5"/>
      <c r="B15" s="5"/>
      <c r="C15" s="5"/>
      <c r="D15" s="5"/>
      <c r="E15" s="5" t="s">
        <v>24</v>
      </c>
      <c r="F15" s="5" t="s">
        <v>25</v>
      </c>
      <c r="G15" s="5" t="s">
        <v>26</v>
      </c>
      <c r="H15" s="5" t="s">
        <v>27</v>
      </c>
      <c r="I15" s="5"/>
      <c r="J15" s="5"/>
      <c r="K15" s="5"/>
      <c r="L15" s="5" t="s">
        <v>24</v>
      </c>
      <c r="M15" s="5" t="s">
        <v>25</v>
      </c>
      <c r="N15" s="5" t="s">
        <v>26</v>
      </c>
      <c r="O15" s="5" t="s">
        <v>27</v>
      </c>
      <c r="P15" s="5"/>
    </row>
    <row r="16" spans="1:16">
      <c r="A16" s="5">
        <v>1</v>
      </c>
      <c r="B16" s="5">
        <v>2</v>
      </c>
      <c r="C16" s="5"/>
      <c r="D16" s="5"/>
      <c r="E16" s="5">
        <v>3</v>
      </c>
      <c r="F16" s="5">
        <v>4</v>
      </c>
      <c r="G16" s="5">
        <v>5</v>
      </c>
      <c r="H16" s="5" t="s">
        <v>28</v>
      </c>
      <c r="I16" s="5">
        <v>7</v>
      </c>
      <c r="J16" s="5">
        <v>8</v>
      </c>
      <c r="K16" s="5"/>
      <c r="L16" s="5">
        <v>9</v>
      </c>
      <c r="M16" s="5">
        <v>10</v>
      </c>
      <c r="N16" s="5">
        <v>11</v>
      </c>
      <c r="O16" s="5" t="s">
        <v>29</v>
      </c>
      <c r="P16" s="5" t="s">
        <v>30</v>
      </c>
    </row>
    <row r="17" spans="1:16">
      <c r="A17" s="6" t="str">
        <f>"5"</f>
        <v>0</v>
      </c>
      <c r="B17" s="7" t="s">
        <v>31</v>
      </c>
      <c r="C17" s="9"/>
      <c r="D17" s="10"/>
      <c r="E17" s="18"/>
      <c r="F17" s="22"/>
      <c r="G17" s="6"/>
      <c r="H17" s="22">
        <v>490144000.0</v>
      </c>
      <c r="I17" s="6" t="str">
        <f>"5"</f>
        <v>0</v>
      </c>
      <c r="J17" s="7" t="s">
        <v>31</v>
      </c>
      <c r="K17" s="10"/>
      <c r="L17" s="18"/>
      <c r="M17" s="22"/>
      <c r="N17" s="6"/>
      <c r="O17" s="22">
        <v>490144000.0</v>
      </c>
      <c r="P17" s="22"/>
    </row>
    <row r="18" spans="1:16">
      <c r="A18" s="6" t="str">
        <f>"5.1"</f>
        <v>0</v>
      </c>
      <c r="B18" s="7" t="s">
        <v>32</v>
      </c>
      <c r="C18" s="9"/>
      <c r="D18" s="10"/>
      <c r="E18" s="18"/>
      <c r="F18" s="22"/>
      <c r="G18" s="6"/>
      <c r="H18" s="22">
        <v>490144000.0</v>
      </c>
      <c r="I18" s="6" t="str">
        <f>"5.1"</f>
        <v>0</v>
      </c>
      <c r="J18" s="7" t="s">
        <v>32</v>
      </c>
      <c r="K18" s="10"/>
      <c r="L18" s="18"/>
      <c r="M18" s="22"/>
      <c r="N18" s="6"/>
      <c r="O18" s="22">
        <v>490144000.0</v>
      </c>
      <c r="P18" s="22"/>
    </row>
    <row r="19" spans="1:16">
      <c r="A19" s="6" t="str">
        <f>"5.1.01"</f>
        <v>0</v>
      </c>
      <c r="B19" s="7" t="s">
        <v>33</v>
      </c>
      <c r="C19" s="9"/>
      <c r="D19" s="10"/>
      <c r="E19" s="18"/>
      <c r="F19" s="22"/>
      <c r="G19" s="6"/>
      <c r="H19" s="22">
        <v>44880000.0</v>
      </c>
      <c r="I19" s="6" t="str">
        <f>"5.1.01"</f>
        <v>0</v>
      </c>
      <c r="J19" s="7" t="s">
        <v>33</v>
      </c>
      <c r="K19" s="10"/>
      <c r="L19" s="18"/>
      <c r="M19" s="22"/>
      <c r="N19" s="6"/>
      <c r="O19" s="22">
        <v>46440000.0</v>
      </c>
      <c r="P19" s="22">
        <v>1560000.0</v>
      </c>
    </row>
    <row r="20" spans="1:16">
      <c r="A20" s="6" t="str">
        <f>"5.1.01.03"</f>
        <v>0</v>
      </c>
      <c r="B20" s="7" t="s">
        <v>34</v>
      </c>
      <c r="C20" s="9"/>
      <c r="D20" s="10"/>
      <c r="E20" s="18"/>
      <c r="F20" s="22"/>
      <c r="G20" s="6"/>
      <c r="H20" s="22">
        <v>44880000.0</v>
      </c>
      <c r="I20" s="6" t="str">
        <f>"5.1.01.03"</f>
        <v>0</v>
      </c>
      <c r="J20" s="7" t="s">
        <v>34</v>
      </c>
      <c r="K20" s="10"/>
      <c r="L20" s="18"/>
      <c r="M20" s="22"/>
      <c r="N20" s="6"/>
      <c r="O20" s="22">
        <v>46440000.0</v>
      </c>
      <c r="P20" s="22">
        <v>1560000.0</v>
      </c>
    </row>
    <row r="21" spans="1:16">
      <c r="A21" s="6" t="str">
        <f>"5.1.01.03.07"</f>
        <v>0</v>
      </c>
      <c r="B21" s="7" t="s">
        <v>35</v>
      </c>
      <c r="C21" s="9"/>
      <c r="D21" s="10"/>
      <c r="E21" s="18"/>
      <c r="F21" s="22"/>
      <c r="G21" s="6"/>
      <c r="H21" s="22">
        <v>38040000.0</v>
      </c>
      <c r="I21" s="6" t="str">
        <f>"5.1.01.03.07"</f>
        <v>0</v>
      </c>
      <c r="J21" s="7" t="s">
        <v>35</v>
      </c>
      <c r="K21" s="10"/>
      <c r="L21" s="18"/>
      <c r="M21" s="22"/>
      <c r="N21" s="6"/>
      <c r="O21" s="22">
        <v>38760000.0</v>
      </c>
      <c r="P21" s="22">
        <v>720000.0</v>
      </c>
    </row>
    <row r="22" spans="1:16">
      <c r="A22" s="6" t="str">
        <f>"5.1.01.03.07.0001"</f>
        <v>0</v>
      </c>
      <c r="B22" s="7" t="s">
        <v>36</v>
      </c>
      <c r="C22" s="9"/>
      <c r="D22" s="10"/>
      <c r="E22" s="18"/>
      <c r="F22" s="22"/>
      <c r="G22" s="6"/>
      <c r="H22" s="22">
        <v>38040000.0</v>
      </c>
      <c r="I22" s="6" t="str">
        <f>"5.1.01.03.07.0001"</f>
        <v>0</v>
      </c>
      <c r="J22" s="7" t="s">
        <v>36</v>
      </c>
      <c r="K22" s="10"/>
      <c r="L22" s="18"/>
      <c r="M22" s="22"/>
      <c r="N22" s="6"/>
      <c r="O22" s="22">
        <v>38760000.0</v>
      </c>
      <c r="P22" s="22">
        <v>720000.0</v>
      </c>
    </row>
    <row r="23" spans="1:16">
      <c r="A23" s="6"/>
      <c r="B23" s="8" t="s">
        <v>37</v>
      </c>
      <c r="C23" s="9" t="s">
        <v>38</v>
      </c>
      <c r="D23" s="10"/>
      <c r="E23" s="19"/>
      <c r="F23" s="22"/>
      <c r="G23" s="6"/>
      <c r="H23" s="22">
        <v>19920000.0</v>
      </c>
      <c r="I23" s="6"/>
      <c r="J23" s="8" t="s">
        <v>37</v>
      </c>
      <c r="K23" s="10" t="s">
        <v>38</v>
      </c>
      <c r="L23" s="19"/>
      <c r="M23" s="22"/>
      <c r="N23" s="6"/>
      <c r="O23" s="22"/>
      <c r="P23" s="22">
        <v>-19920000.0</v>
      </c>
    </row>
    <row r="24" spans="1:16">
      <c r="A24" s="6"/>
      <c r="B24" s="8"/>
      <c r="C24" s="9" t="s">
        <v>39</v>
      </c>
      <c r="D24" s="10"/>
      <c r="E24" s="19"/>
      <c r="F24" s="22"/>
      <c r="G24" s="6"/>
      <c r="H24" s="22"/>
      <c r="I24" s="6"/>
      <c r="J24" s="8"/>
      <c r="K24" s="10" t="s">
        <v>39</v>
      </c>
      <c r="L24" s="19"/>
      <c r="M24" s="22"/>
      <c r="N24" s="6"/>
      <c r="O24" s="22"/>
      <c r="P24" s="22"/>
    </row>
    <row r="25" spans="1:16">
      <c r="A25" s="6"/>
      <c r="B25" s="8" t="s">
        <v>40</v>
      </c>
      <c r="C25" s="9" t="s">
        <v>41</v>
      </c>
      <c r="D25" s="10"/>
      <c r="E25" s="19"/>
      <c r="F25" s="22"/>
      <c r="G25" s="6"/>
      <c r="H25" s="22">
        <v>19920000.0</v>
      </c>
      <c r="I25" s="6"/>
      <c r="J25" s="8" t="s">
        <v>40</v>
      </c>
      <c r="K25" s="10" t="s">
        <v>41</v>
      </c>
      <c r="L25" s="19"/>
      <c r="M25" s="22"/>
      <c r="N25" s="6"/>
      <c r="O25" s="22"/>
      <c r="P25" s="22">
        <v>-19920000.0</v>
      </c>
    </row>
    <row r="26" spans="1:16">
      <c r="A26" s="11"/>
      <c r="B26" s="12"/>
      <c r="C26" s="4" t="s">
        <v>42</v>
      </c>
      <c r="D26" s="13"/>
      <c r="E26" s="20" t="s">
        <v>43</v>
      </c>
      <c r="F26" s="23">
        <v>1660000.0</v>
      </c>
      <c r="G26" s="11"/>
      <c r="H26" s="23">
        <v>19920000.0</v>
      </c>
      <c r="I26" s="11"/>
      <c r="J26" s="12"/>
      <c r="K26" s="13" t="s">
        <v>42</v>
      </c>
      <c r="L26" s="20" t="s">
        <v>44</v>
      </c>
      <c r="M26" s="23">
        <v>1660000.0</v>
      </c>
      <c r="N26" s="11"/>
      <c r="O26" s="23"/>
      <c r="P26" s="23">
        <v>-19920000.0</v>
      </c>
    </row>
    <row r="27" spans="1:16">
      <c r="A27" s="6"/>
      <c r="B27" s="8" t="s">
        <v>37</v>
      </c>
      <c r="C27" s="9" t="s">
        <v>45</v>
      </c>
      <c r="D27" s="10"/>
      <c r="E27" s="19"/>
      <c r="F27" s="22"/>
      <c r="G27" s="6"/>
      <c r="H27" s="22">
        <v>12120000.0</v>
      </c>
      <c r="I27" s="6"/>
      <c r="J27" s="8" t="s">
        <v>37</v>
      </c>
      <c r="K27" s="10" t="s">
        <v>45</v>
      </c>
      <c r="L27" s="19"/>
      <c r="M27" s="22"/>
      <c r="N27" s="6"/>
      <c r="O27" s="22"/>
      <c r="P27" s="22">
        <v>-12120000.0</v>
      </c>
    </row>
    <row r="28" spans="1:16">
      <c r="A28" s="6"/>
      <c r="B28" s="8"/>
      <c r="C28" s="9" t="s">
        <v>39</v>
      </c>
      <c r="D28" s="10"/>
      <c r="E28" s="19"/>
      <c r="F28" s="22"/>
      <c r="G28" s="6"/>
      <c r="H28" s="22"/>
      <c r="I28" s="6"/>
      <c r="J28" s="8"/>
      <c r="K28" s="10" t="s">
        <v>39</v>
      </c>
      <c r="L28" s="19"/>
      <c r="M28" s="22"/>
      <c r="N28" s="6"/>
      <c r="O28" s="22"/>
      <c r="P28" s="22"/>
    </row>
    <row r="29" spans="1:16">
      <c r="A29" s="6"/>
      <c r="B29" s="8" t="s">
        <v>40</v>
      </c>
      <c r="C29" s="9" t="s">
        <v>41</v>
      </c>
      <c r="D29" s="10"/>
      <c r="E29" s="19"/>
      <c r="F29" s="22"/>
      <c r="G29" s="6"/>
      <c r="H29" s="22">
        <v>12120000.0</v>
      </c>
      <c r="I29" s="6"/>
      <c r="J29" s="8" t="s">
        <v>40</v>
      </c>
      <c r="K29" s="10" t="s">
        <v>41</v>
      </c>
      <c r="L29" s="19"/>
      <c r="M29" s="22"/>
      <c r="N29" s="6"/>
      <c r="O29" s="22"/>
      <c r="P29" s="22">
        <v>-12120000.0</v>
      </c>
    </row>
    <row r="30" spans="1:16">
      <c r="A30" s="11"/>
      <c r="B30" s="12"/>
      <c r="C30" s="4" t="s">
        <v>46</v>
      </c>
      <c r="D30" s="13"/>
      <c r="E30" s="20" t="s">
        <v>43</v>
      </c>
      <c r="F30" s="23">
        <v>1010000.0</v>
      </c>
      <c r="G30" s="11"/>
      <c r="H30" s="23">
        <v>12120000.0</v>
      </c>
      <c r="I30" s="11"/>
      <c r="J30" s="12"/>
      <c r="K30" s="13" t="s">
        <v>46</v>
      </c>
      <c r="L30" s="20" t="s">
        <v>44</v>
      </c>
      <c r="M30" s="23">
        <v>1010000.0</v>
      </c>
      <c r="N30" s="11"/>
      <c r="O30" s="23"/>
      <c r="P30" s="23">
        <v>-12120000.0</v>
      </c>
    </row>
    <row r="31" spans="1:16">
      <c r="A31" s="6"/>
      <c r="B31" s="8" t="s">
        <v>37</v>
      </c>
      <c r="C31" s="9" t="s">
        <v>47</v>
      </c>
      <c r="D31" s="10"/>
      <c r="E31" s="19"/>
      <c r="F31" s="22"/>
      <c r="G31" s="6"/>
      <c r="H31" s="22">
        <v>6000000.0</v>
      </c>
      <c r="I31" s="6"/>
      <c r="J31" s="8" t="s">
        <v>37</v>
      </c>
      <c r="K31" s="10" t="s">
        <v>47</v>
      </c>
      <c r="L31" s="19"/>
      <c r="M31" s="22"/>
      <c r="N31" s="6"/>
      <c r="O31" s="22"/>
      <c r="P31" s="22">
        <v>-6000000.0</v>
      </c>
    </row>
    <row r="32" spans="1:16">
      <c r="A32" s="6"/>
      <c r="B32" s="8"/>
      <c r="C32" s="9" t="s">
        <v>39</v>
      </c>
      <c r="D32" s="10"/>
      <c r="E32" s="19"/>
      <c r="F32" s="22"/>
      <c r="G32" s="6"/>
      <c r="H32" s="22"/>
      <c r="I32" s="6"/>
      <c r="J32" s="8"/>
      <c r="K32" s="10" t="s">
        <v>39</v>
      </c>
      <c r="L32" s="19"/>
      <c r="M32" s="22"/>
      <c r="N32" s="6"/>
      <c r="O32" s="22"/>
      <c r="P32" s="22"/>
    </row>
    <row r="33" spans="1:16">
      <c r="A33" s="6"/>
      <c r="B33" s="8" t="s">
        <v>40</v>
      </c>
      <c r="C33" s="9" t="s">
        <v>41</v>
      </c>
      <c r="D33" s="10"/>
      <c r="E33" s="19"/>
      <c r="F33" s="22"/>
      <c r="G33" s="6"/>
      <c r="H33" s="22">
        <v>6000000.0</v>
      </c>
      <c r="I33" s="6"/>
      <c r="J33" s="8" t="s">
        <v>40</v>
      </c>
      <c r="K33" s="10" t="s">
        <v>41</v>
      </c>
      <c r="L33" s="19"/>
      <c r="M33" s="22"/>
      <c r="N33" s="6"/>
      <c r="O33" s="22"/>
      <c r="P33" s="22">
        <v>-6000000.0</v>
      </c>
    </row>
    <row r="34" spans="1:16">
      <c r="A34" s="11"/>
      <c r="B34" s="12"/>
      <c r="C34" s="4" t="s">
        <v>48</v>
      </c>
      <c r="D34" s="13"/>
      <c r="E34" s="20" t="s">
        <v>43</v>
      </c>
      <c r="F34" s="23">
        <v>500000.0</v>
      </c>
      <c r="G34" s="11"/>
      <c r="H34" s="23">
        <v>6000000.0</v>
      </c>
      <c r="I34" s="11"/>
      <c r="J34" s="12"/>
      <c r="K34" s="13" t="s">
        <v>48</v>
      </c>
      <c r="L34" s="20" t="s">
        <v>44</v>
      </c>
      <c r="M34" s="23">
        <v>500000.0</v>
      </c>
      <c r="N34" s="11"/>
      <c r="O34" s="23"/>
      <c r="P34" s="23">
        <v>-6000000.0</v>
      </c>
    </row>
    <row r="35" spans="1:16">
      <c r="A35" s="6"/>
      <c r="B35" s="8" t="s">
        <v>37</v>
      </c>
      <c r="C35" s="9" t="s">
        <v>49</v>
      </c>
      <c r="D35" s="10"/>
      <c r="E35" s="19"/>
      <c r="F35" s="22"/>
      <c r="G35" s="6"/>
      <c r="H35" s="22"/>
      <c r="I35" s="6"/>
      <c r="J35" s="8" t="s">
        <v>37</v>
      </c>
      <c r="K35" s="10" t="s">
        <v>49</v>
      </c>
      <c r="L35" s="19"/>
      <c r="M35" s="22"/>
      <c r="N35" s="6"/>
      <c r="O35" s="22">
        <v>17400000.0</v>
      </c>
      <c r="P35" s="22">
        <v>17400000.0</v>
      </c>
    </row>
    <row r="36" spans="1:16">
      <c r="A36" s="6"/>
      <c r="B36" s="8"/>
      <c r="C36" s="9" t="s">
        <v>39</v>
      </c>
      <c r="D36" s="10"/>
      <c r="E36" s="19"/>
      <c r="F36" s="22"/>
      <c r="G36" s="6"/>
      <c r="H36" s="22"/>
      <c r="I36" s="6"/>
      <c r="J36" s="8"/>
      <c r="K36" s="10" t="s">
        <v>39</v>
      </c>
      <c r="L36" s="19"/>
      <c r="M36" s="22"/>
      <c r="N36" s="6"/>
      <c r="O36" s="22"/>
      <c r="P36" s="22"/>
    </row>
    <row r="37" spans="1:16">
      <c r="A37" s="6"/>
      <c r="B37" s="8" t="s">
        <v>40</v>
      </c>
      <c r="C37" s="9" t="s">
        <v>49</v>
      </c>
      <c r="D37" s="10"/>
      <c r="E37" s="19"/>
      <c r="F37" s="22"/>
      <c r="G37" s="6"/>
      <c r="H37" s="22"/>
      <c r="I37" s="6"/>
      <c r="J37" s="8" t="s">
        <v>40</v>
      </c>
      <c r="K37" s="10" t="s">
        <v>49</v>
      </c>
      <c r="L37" s="19"/>
      <c r="M37" s="22"/>
      <c r="N37" s="6"/>
      <c r="O37" s="22">
        <v>17400000.0</v>
      </c>
      <c r="P37" s="22">
        <v>17400000.0</v>
      </c>
    </row>
    <row r="38" spans="1:16">
      <c r="A38" s="11"/>
      <c r="B38" s="12"/>
      <c r="C38" s="4" t="s">
        <v>42</v>
      </c>
      <c r="D38" s="13"/>
      <c r="E38" s="20"/>
      <c r="F38" s="23"/>
      <c r="G38" s="11"/>
      <c r="H38" s="23"/>
      <c r="I38" s="11"/>
      <c r="J38" s="12"/>
      <c r="K38" s="13" t="s">
        <v>42</v>
      </c>
      <c r="L38" s="20" t="s">
        <v>50</v>
      </c>
      <c r="M38" s="23">
        <v>1450000.0</v>
      </c>
      <c r="N38" s="11"/>
      <c r="O38" s="23">
        <v>17400000.0</v>
      </c>
      <c r="P38" s="23">
        <v>17400000.0</v>
      </c>
    </row>
    <row r="39" spans="1:16">
      <c r="A39" s="6"/>
      <c r="B39" s="8" t="s">
        <v>37</v>
      </c>
      <c r="C39" s="9" t="s">
        <v>51</v>
      </c>
      <c r="D39" s="10"/>
      <c r="E39" s="19"/>
      <c r="F39" s="22"/>
      <c r="G39" s="6"/>
      <c r="H39" s="22"/>
      <c r="I39" s="6"/>
      <c r="J39" s="8" t="s">
        <v>37</v>
      </c>
      <c r="K39" s="10" t="s">
        <v>51</v>
      </c>
      <c r="L39" s="19"/>
      <c r="M39" s="22"/>
      <c r="N39" s="6"/>
      <c r="O39" s="22">
        <v>16920000.0</v>
      </c>
      <c r="P39" s="22">
        <v>16920000.0</v>
      </c>
    </row>
    <row r="40" spans="1:16">
      <c r="A40" s="6"/>
      <c r="B40" s="8"/>
      <c r="C40" s="9" t="s">
        <v>39</v>
      </c>
      <c r="D40" s="10"/>
      <c r="E40" s="19"/>
      <c r="F40" s="22"/>
      <c r="G40" s="6"/>
      <c r="H40" s="22"/>
      <c r="I40" s="6"/>
      <c r="J40" s="8"/>
      <c r="K40" s="10" t="s">
        <v>39</v>
      </c>
      <c r="L40" s="19"/>
      <c r="M40" s="22"/>
      <c r="N40" s="6"/>
      <c r="O40" s="22"/>
      <c r="P40" s="22"/>
    </row>
    <row r="41" spans="1:16">
      <c r="A41" s="6"/>
      <c r="B41" s="8" t="s">
        <v>40</v>
      </c>
      <c r="C41" s="9" t="s">
        <v>51</v>
      </c>
      <c r="D41" s="10"/>
      <c r="E41" s="19"/>
      <c r="F41" s="22"/>
      <c r="G41" s="6"/>
      <c r="H41" s="22"/>
      <c r="I41" s="6"/>
      <c r="J41" s="8" t="s">
        <v>40</v>
      </c>
      <c r="K41" s="10" t="s">
        <v>51</v>
      </c>
      <c r="L41" s="19"/>
      <c r="M41" s="22"/>
      <c r="N41" s="6"/>
      <c r="O41" s="22">
        <v>16920000.0</v>
      </c>
      <c r="P41" s="22">
        <v>16920000.0</v>
      </c>
    </row>
    <row r="42" spans="1:16">
      <c r="A42" s="11"/>
      <c r="B42" s="12"/>
      <c r="C42" s="4" t="s">
        <v>46</v>
      </c>
      <c r="D42" s="13"/>
      <c r="E42" s="20"/>
      <c r="F42" s="23"/>
      <c r="G42" s="11"/>
      <c r="H42" s="23"/>
      <c r="I42" s="11"/>
      <c r="J42" s="12"/>
      <c r="K42" s="13" t="s">
        <v>46</v>
      </c>
      <c r="L42" s="20" t="s">
        <v>50</v>
      </c>
      <c r="M42" s="23">
        <v>1410000.0</v>
      </c>
      <c r="N42" s="11"/>
      <c r="O42" s="23">
        <v>16920000.0</v>
      </c>
      <c r="P42" s="23">
        <v>16920000.0</v>
      </c>
    </row>
    <row r="43" spans="1:16">
      <c r="A43" s="6"/>
      <c r="B43" s="8" t="s">
        <v>37</v>
      </c>
      <c r="C43" s="9" t="s">
        <v>52</v>
      </c>
      <c r="D43" s="10"/>
      <c r="E43" s="19"/>
      <c r="F43" s="22"/>
      <c r="G43" s="6"/>
      <c r="H43" s="22"/>
      <c r="I43" s="6"/>
      <c r="J43" s="8" t="s">
        <v>37</v>
      </c>
      <c r="K43" s="10" t="s">
        <v>52</v>
      </c>
      <c r="L43" s="19"/>
      <c r="M43" s="22"/>
      <c r="N43" s="6"/>
      <c r="O43" s="22">
        <v>4440000.0</v>
      </c>
      <c r="P43" s="22">
        <v>4440000.0</v>
      </c>
    </row>
    <row r="44" spans="1:16">
      <c r="A44" s="6"/>
      <c r="B44" s="8"/>
      <c r="C44" s="9" t="s">
        <v>39</v>
      </c>
      <c r="D44" s="10"/>
      <c r="E44" s="19"/>
      <c r="F44" s="22"/>
      <c r="G44" s="6"/>
      <c r="H44" s="22"/>
      <c r="I44" s="6"/>
      <c r="J44" s="8"/>
      <c r="K44" s="10" t="s">
        <v>39</v>
      </c>
      <c r="L44" s="19"/>
      <c r="M44" s="22"/>
      <c r="N44" s="6"/>
      <c r="O44" s="22"/>
      <c r="P44" s="22"/>
    </row>
    <row r="45" spans="1:16">
      <c r="A45" s="6"/>
      <c r="B45" s="8" t="s">
        <v>40</v>
      </c>
      <c r="C45" s="9" t="s">
        <v>52</v>
      </c>
      <c r="D45" s="10"/>
      <c r="E45" s="19"/>
      <c r="F45" s="22"/>
      <c r="G45" s="6"/>
      <c r="H45" s="22"/>
      <c r="I45" s="6"/>
      <c r="J45" s="8" t="s">
        <v>40</v>
      </c>
      <c r="K45" s="10" t="s">
        <v>52</v>
      </c>
      <c r="L45" s="19"/>
      <c r="M45" s="22"/>
      <c r="N45" s="6"/>
      <c r="O45" s="22">
        <v>4440000.0</v>
      </c>
      <c r="P45" s="22">
        <v>4440000.0</v>
      </c>
    </row>
    <row r="46" spans="1:16">
      <c r="A46" s="11"/>
      <c r="B46" s="12"/>
      <c r="C46" s="4" t="s">
        <v>48</v>
      </c>
      <c r="D46" s="13"/>
      <c r="E46" s="20"/>
      <c r="F46" s="23"/>
      <c r="G46" s="11"/>
      <c r="H46" s="23"/>
      <c r="I46" s="11"/>
      <c r="J46" s="12"/>
      <c r="K46" s="13" t="s">
        <v>48</v>
      </c>
      <c r="L46" s="20" t="s">
        <v>50</v>
      </c>
      <c r="M46" s="23">
        <v>370000.0</v>
      </c>
      <c r="N46" s="11"/>
      <c r="O46" s="23">
        <v>4440000.0</v>
      </c>
      <c r="P46" s="23">
        <v>4440000.0</v>
      </c>
    </row>
    <row r="47" spans="1:16">
      <c r="A47" s="6" t="str">
        <f>"5.1.01.03.08"</f>
        <v>0</v>
      </c>
      <c r="B47" s="7" t="s">
        <v>53</v>
      </c>
      <c r="C47" s="9"/>
      <c r="D47" s="10"/>
      <c r="E47" s="18"/>
      <c r="F47" s="22"/>
      <c r="G47" s="6"/>
      <c r="H47" s="22">
        <v>6840000.0</v>
      </c>
      <c r="I47" s="6" t="str">
        <f>"5.1.01.03.08"</f>
        <v>0</v>
      </c>
      <c r="J47" s="7" t="s">
        <v>53</v>
      </c>
      <c r="K47" s="10"/>
      <c r="L47" s="18"/>
      <c r="M47" s="22"/>
      <c r="N47" s="6"/>
      <c r="O47" s="22">
        <v>7680000.0</v>
      </c>
      <c r="P47" s="22">
        <v>840000.0</v>
      </c>
    </row>
    <row r="48" spans="1:16">
      <c r="A48" s="6" t="str">
        <f>"5.1.01.03.08.0002"</f>
        <v>0</v>
      </c>
      <c r="B48" s="7" t="s">
        <v>54</v>
      </c>
      <c r="C48" s="9"/>
      <c r="D48" s="10"/>
      <c r="E48" s="18"/>
      <c r="F48" s="22"/>
      <c r="G48" s="6"/>
      <c r="H48" s="22">
        <v>6840000.0</v>
      </c>
      <c r="I48" s="6" t="str">
        <f>"5.1.01.03.08.0002"</f>
        <v>0</v>
      </c>
      <c r="J48" s="7" t="s">
        <v>54</v>
      </c>
      <c r="K48" s="10"/>
      <c r="L48" s="18"/>
      <c r="M48" s="22"/>
      <c r="N48" s="6"/>
      <c r="O48" s="22">
        <v>7680000.0</v>
      </c>
      <c r="P48" s="22">
        <v>840000.0</v>
      </c>
    </row>
    <row r="49" spans="1:16">
      <c r="A49" s="6"/>
      <c r="B49" s="8" t="s">
        <v>37</v>
      </c>
      <c r="C49" s="9" t="s">
        <v>55</v>
      </c>
      <c r="D49" s="10"/>
      <c r="E49" s="19"/>
      <c r="F49" s="22"/>
      <c r="G49" s="6"/>
      <c r="H49" s="22">
        <v>6840000.0</v>
      </c>
      <c r="I49" s="6"/>
      <c r="J49" s="8" t="s">
        <v>37</v>
      </c>
      <c r="K49" s="10" t="s">
        <v>55</v>
      </c>
      <c r="L49" s="19"/>
      <c r="M49" s="22"/>
      <c r="N49" s="6"/>
      <c r="O49" s="22"/>
      <c r="P49" s="22">
        <v>-6840000.0</v>
      </c>
    </row>
    <row r="50" spans="1:16">
      <c r="A50" s="6"/>
      <c r="B50" s="8"/>
      <c r="C50" s="9" t="s">
        <v>39</v>
      </c>
      <c r="D50" s="10"/>
      <c r="E50" s="19"/>
      <c r="F50" s="22"/>
      <c r="G50" s="6"/>
      <c r="H50" s="22"/>
      <c r="I50" s="6"/>
      <c r="J50" s="8"/>
      <c r="K50" s="10" t="s">
        <v>39</v>
      </c>
      <c r="L50" s="19"/>
      <c r="M50" s="22"/>
      <c r="N50" s="6"/>
      <c r="O50" s="22"/>
      <c r="P50" s="22"/>
    </row>
    <row r="51" spans="1:16">
      <c r="A51" s="6"/>
      <c r="B51" s="8" t="s">
        <v>40</v>
      </c>
      <c r="C51" s="9" t="s">
        <v>55</v>
      </c>
      <c r="D51" s="10"/>
      <c r="E51" s="19"/>
      <c r="F51" s="22"/>
      <c r="G51" s="6"/>
      <c r="H51" s="22">
        <v>6840000.0</v>
      </c>
      <c r="I51" s="6"/>
      <c r="J51" s="8" t="s">
        <v>40</v>
      </c>
      <c r="K51" s="10" t="s">
        <v>55</v>
      </c>
      <c r="L51" s="19"/>
      <c r="M51" s="22"/>
      <c r="N51" s="6"/>
      <c r="O51" s="22"/>
      <c r="P51" s="22">
        <v>-6840000.0</v>
      </c>
    </row>
    <row r="52" spans="1:16">
      <c r="A52" s="11"/>
      <c r="B52" s="12"/>
      <c r="C52" s="4" t="s">
        <v>56</v>
      </c>
      <c r="D52" s="13"/>
      <c r="E52" s="20" t="s">
        <v>43</v>
      </c>
      <c r="F52" s="23">
        <v>570000.0</v>
      </c>
      <c r="G52" s="11"/>
      <c r="H52" s="23">
        <v>6840000.0</v>
      </c>
      <c r="I52" s="11"/>
      <c r="J52" s="12"/>
      <c r="K52" s="13" t="s">
        <v>56</v>
      </c>
      <c r="L52" s="20" t="s">
        <v>44</v>
      </c>
      <c r="M52" s="23">
        <v>570000.0</v>
      </c>
      <c r="N52" s="11"/>
      <c r="O52" s="23"/>
      <c r="P52" s="23">
        <v>-6840000.0</v>
      </c>
    </row>
    <row r="53" spans="1:16">
      <c r="A53" s="6"/>
      <c r="B53" s="8" t="s">
        <v>37</v>
      </c>
      <c r="C53" s="9" t="s">
        <v>51</v>
      </c>
      <c r="D53" s="10"/>
      <c r="E53" s="19"/>
      <c r="F53" s="22"/>
      <c r="G53" s="6"/>
      <c r="H53" s="22"/>
      <c r="I53" s="6"/>
      <c r="J53" s="8" t="s">
        <v>37</v>
      </c>
      <c r="K53" s="10" t="s">
        <v>51</v>
      </c>
      <c r="L53" s="19"/>
      <c r="M53" s="22"/>
      <c r="N53" s="6"/>
      <c r="O53" s="22">
        <v>7680000.0</v>
      </c>
      <c r="P53" s="22">
        <v>7680000.0</v>
      </c>
    </row>
    <row r="54" spans="1:16">
      <c r="A54" s="6"/>
      <c r="B54" s="8"/>
      <c r="C54" s="9" t="s">
        <v>39</v>
      </c>
      <c r="D54" s="10"/>
      <c r="E54" s="19"/>
      <c r="F54" s="22"/>
      <c r="G54" s="6"/>
      <c r="H54" s="22"/>
      <c r="I54" s="6"/>
      <c r="J54" s="8"/>
      <c r="K54" s="10" t="s">
        <v>39</v>
      </c>
      <c r="L54" s="19"/>
      <c r="M54" s="22"/>
      <c r="N54" s="6"/>
      <c r="O54" s="22"/>
      <c r="P54" s="22"/>
    </row>
    <row r="55" spans="1:16">
      <c r="A55" s="6"/>
      <c r="B55" s="8" t="s">
        <v>40</v>
      </c>
      <c r="C55" s="9" t="s">
        <v>57</v>
      </c>
      <c r="D55" s="10"/>
      <c r="E55" s="19"/>
      <c r="F55" s="22"/>
      <c r="G55" s="6"/>
      <c r="H55" s="22"/>
      <c r="I55" s="6"/>
      <c r="J55" s="8" t="s">
        <v>40</v>
      </c>
      <c r="K55" s="10" t="s">
        <v>57</v>
      </c>
      <c r="L55" s="19"/>
      <c r="M55" s="22"/>
      <c r="N55" s="6"/>
      <c r="O55" s="22">
        <v>7680000.0</v>
      </c>
      <c r="P55" s="22">
        <v>7680000.0</v>
      </c>
    </row>
    <row r="56" spans="1:16">
      <c r="A56" s="11"/>
      <c r="B56" s="12"/>
      <c r="C56" s="4" t="s">
        <v>58</v>
      </c>
      <c r="D56" s="13"/>
      <c r="E56" s="20"/>
      <c r="F56" s="23"/>
      <c r="G56" s="11"/>
      <c r="H56" s="23"/>
      <c r="I56" s="11"/>
      <c r="J56" s="12"/>
      <c r="K56" s="13" t="s">
        <v>58</v>
      </c>
      <c r="L56" s="20">
        <v>12</v>
      </c>
      <c r="M56" s="23">
        <v>640000.0</v>
      </c>
      <c r="N56" s="11"/>
      <c r="O56" s="23">
        <v>7680000.0</v>
      </c>
      <c r="P56" s="23">
        <v>7680000.0</v>
      </c>
    </row>
    <row r="57" spans="1:16">
      <c r="A57" s="6" t="str">
        <f>"5.1.02"</f>
        <v>0</v>
      </c>
      <c r="B57" s="7" t="s">
        <v>59</v>
      </c>
      <c r="C57" s="9"/>
      <c r="D57" s="10"/>
      <c r="E57" s="18"/>
      <c r="F57" s="22"/>
      <c r="G57" s="6"/>
      <c r="H57" s="22">
        <v>445264000.0</v>
      </c>
      <c r="I57" s="6" t="str">
        <f>"5.1.02"</f>
        <v>0</v>
      </c>
      <c r="J57" s="7" t="s">
        <v>59</v>
      </c>
      <c r="K57" s="10"/>
      <c r="L57" s="18"/>
      <c r="M57" s="22"/>
      <c r="N57" s="6"/>
      <c r="O57" s="22">
        <v>443704000.0</v>
      </c>
      <c r="P57" s="22">
        <v>-1560000.0</v>
      </c>
    </row>
    <row r="58" spans="1:16">
      <c r="A58" s="6" t="str">
        <f>"5.1.02.01"</f>
        <v>0</v>
      </c>
      <c r="B58" s="7" t="s">
        <v>60</v>
      </c>
      <c r="C58" s="9"/>
      <c r="D58" s="10"/>
      <c r="E58" s="18"/>
      <c r="F58" s="22"/>
      <c r="G58" s="6"/>
      <c r="H58" s="22">
        <v>406264000.0</v>
      </c>
      <c r="I58" s="6" t="str">
        <f>"5.1.02.01"</f>
        <v>0</v>
      </c>
      <c r="J58" s="7" t="s">
        <v>60</v>
      </c>
      <c r="K58" s="10"/>
      <c r="L58" s="18"/>
      <c r="M58" s="22"/>
      <c r="N58" s="6"/>
      <c r="O58" s="22">
        <v>391704000.0</v>
      </c>
      <c r="P58" s="22">
        <v>-14560000.0</v>
      </c>
    </row>
    <row r="59" spans="1:16">
      <c r="A59" s="6" t="str">
        <f>"5.1.02.01.01"</f>
        <v>0</v>
      </c>
      <c r="B59" s="7" t="s">
        <v>61</v>
      </c>
      <c r="C59" s="9"/>
      <c r="D59" s="10"/>
      <c r="E59" s="18"/>
      <c r="F59" s="22"/>
      <c r="G59" s="6"/>
      <c r="H59" s="22">
        <v>406264000.0</v>
      </c>
      <c r="I59" s="6" t="str">
        <f>"5.1.02.01.01"</f>
        <v>0</v>
      </c>
      <c r="J59" s="7" t="s">
        <v>61</v>
      </c>
      <c r="K59" s="10"/>
      <c r="L59" s="18"/>
      <c r="M59" s="22"/>
      <c r="N59" s="6"/>
      <c r="O59" s="22">
        <v>391704000.0</v>
      </c>
      <c r="P59" s="22">
        <v>-14560000.0</v>
      </c>
    </row>
    <row r="60" spans="1:16">
      <c r="A60" s="6" t="str">
        <f>"5.1.02.01.01.0036"</f>
        <v>0</v>
      </c>
      <c r="B60" s="7" t="s">
        <v>62</v>
      </c>
      <c r="C60" s="9"/>
      <c r="D60" s="10"/>
      <c r="E60" s="18"/>
      <c r="F60" s="22"/>
      <c r="G60" s="6"/>
      <c r="H60" s="22">
        <v>406264000.0</v>
      </c>
      <c r="I60" s="6" t="str">
        <f>"5.1.02.01.01.0036"</f>
        <v>0</v>
      </c>
      <c r="J60" s="7" t="s">
        <v>62</v>
      </c>
      <c r="K60" s="10"/>
      <c r="L60" s="18"/>
      <c r="M60" s="22"/>
      <c r="N60" s="6"/>
      <c r="O60" s="22">
        <v>391704000.0</v>
      </c>
      <c r="P60" s="22">
        <v>-14560000.0</v>
      </c>
    </row>
    <row r="61" spans="1:16">
      <c r="A61" s="6"/>
      <c r="B61" s="8" t="s">
        <v>37</v>
      </c>
      <c r="C61" s="9" t="s">
        <v>63</v>
      </c>
      <c r="D61" s="10"/>
      <c r="E61" s="19"/>
      <c r="F61" s="22"/>
      <c r="G61" s="6"/>
      <c r="H61" s="22">
        <v>406264000.0</v>
      </c>
      <c r="I61" s="6"/>
      <c r="J61" s="8" t="s">
        <v>37</v>
      </c>
      <c r="K61" s="10" t="s">
        <v>63</v>
      </c>
      <c r="L61" s="19"/>
      <c r="M61" s="22"/>
      <c r="N61" s="6"/>
      <c r="O61" s="22">
        <v>391704000.0</v>
      </c>
      <c r="P61" s="22">
        <v>-14560000.0</v>
      </c>
    </row>
    <row r="62" spans="1:16">
      <c r="A62" s="6"/>
      <c r="B62" s="8"/>
      <c r="C62" s="9" t="s">
        <v>39</v>
      </c>
      <c r="D62" s="10"/>
      <c r="E62" s="19"/>
      <c r="F62" s="22"/>
      <c r="G62" s="6"/>
      <c r="H62" s="22"/>
      <c r="I62" s="6"/>
      <c r="J62" s="8"/>
      <c r="K62" s="10" t="s">
        <v>39</v>
      </c>
      <c r="L62" s="19"/>
      <c r="M62" s="22"/>
      <c r="N62" s="6"/>
      <c r="O62" s="22"/>
      <c r="P62" s="22"/>
    </row>
    <row r="63" spans="1:16">
      <c r="A63" s="6"/>
      <c r="B63" s="8" t="s">
        <v>40</v>
      </c>
      <c r="C63" s="9" t="s">
        <v>63</v>
      </c>
      <c r="D63" s="10"/>
      <c r="E63" s="19"/>
      <c r="F63" s="22"/>
      <c r="G63" s="6"/>
      <c r="H63" s="22">
        <v>406264000.0</v>
      </c>
      <c r="I63" s="6"/>
      <c r="J63" s="8" t="s">
        <v>40</v>
      </c>
      <c r="K63" s="10" t="s">
        <v>63</v>
      </c>
      <c r="L63" s="19"/>
      <c r="M63" s="22"/>
      <c r="N63" s="6"/>
      <c r="O63" s="22">
        <v>391704000.0</v>
      </c>
      <c r="P63" s="22">
        <v>-14560000.0</v>
      </c>
    </row>
    <row r="64" spans="1:16">
      <c r="A64" s="11"/>
      <c r="B64" s="12"/>
      <c r="C64" s="4" t="s">
        <v>64</v>
      </c>
      <c r="D64" s="13"/>
      <c r="E64" s="20" t="s">
        <v>65</v>
      </c>
      <c r="F64" s="23">
        <v>100000000.0</v>
      </c>
      <c r="G64" s="11"/>
      <c r="H64" s="23">
        <v>400000000.0</v>
      </c>
      <c r="I64" s="11"/>
      <c r="J64" s="12"/>
      <c r="K64" s="13" t="s">
        <v>64</v>
      </c>
      <c r="L64" s="20" t="s">
        <v>66</v>
      </c>
      <c r="M64" s="23">
        <v>100000000.0</v>
      </c>
      <c r="N64" s="11"/>
      <c r="O64" s="23">
        <v>300000000.0</v>
      </c>
      <c r="P64" s="23">
        <v>-100000000.0</v>
      </c>
    </row>
    <row r="65" spans="1:16">
      <c r="A65" s="11"/>
      <c r="B65" s="12"/>
      <c r="C65" s="4" t="s">
        <v>64</v>
      </c>
      <c r="D65" s="13"/>
      <c r="E65" s="20" t="s">
        <v>67</v>
      </c>
      <c r="F65" s="23">
        <v>1000000.0</v>
      </c>
      <c r="G65" s="11"/>
      <c r="H65" s="23">
        <v>6000000.0</v>
      </c>
      <c r="I65" s="11"/>
      <c r="J65" s="12"/>
      <c r="K65" s="13" t="s">
        <v>64</v>
      </c>
      <c r="L65" s="20" t="s">
        <v>68</v>
      </c>
      <c r="M65" s="23">
        <v>1000000.0</v>
      </c>
      <c r="N65" s="11"/>
      <c r="O65" s="23">
        <v>91000000.0</v>
      </c>
      <c r="P65" s="23">
        <v>85000000.0</v>
      </c>
    </row>
    <row r="66" spans="1:16">
      <c r="A66" s="11"/>
      <c r="B66" s="12"/>
      <c r="C66" s="4" t="s">
        <v>64</v>
      </c>
      <c r="D66" s="13"/>
      <c r="E66" s="20" t="s">
        <v>66</v>
      </c>
      <c r="F66" s="23">
        <v>1000.0</v>
      </c>
      <c r="G66" s="11"/>
      <c r="H66" s="23">
        <v>3000.0</v>
      </c>
      <c r="I66" s="11"/>
      <c r="J66" s="12"/>
      <c r="K66" s="13" t="s">
        <v>64</v>
      </c>
      <c r="L66" s="20" t="s">
        <v>69</v>
      </c>
      <c r="M66" s="23">
        <v>1000.0</v>
      </c>
      <c r="N66" s="11"/>
      <c r="O66" s="23"/>
      <c r="P66" s="23">
        <v>-3000.0</v>
      </c>
    </row>
    <row r="67" spans="1:16">
      <c r="A67" s="11"/>
      <c r="B67" s="12"/>
      <c r="C67" s="4" t="s">
        <v>64</v>
      </c>
      <c r="D67" s="13"/>
      <c r="E67" s="20" t="s">
        <v>70</v>
      </c>
      <c r="F67" s="23">
        <v>100000.0</v>
      </c>
      <c r="G67" s="11"/>
      <c r="H67" s="23">
        <v>200000.0</v>
      </c>
      <c r="I67" s="11"/>
      <c r="J67" s="12"/>
      <c r="K67" s="13" t="s">
        <v>64</v>
      </c>
      <c r="L67" s="20" t="s">
        <v>71</v>
      </c>
      <c r="M67" s="23">
        <v>100000.0</v>
      </c>
      <c r="N67" s="11"/>
      <c r="O67" s="23">
        <v>700000.0</v>
      </c>
      <c r="P67" s="23">
        <v>500000.0</v>
      </c>
    </row>
    <row r="68" spans="1:16">
      <c r="A68" s="11"/>
      <c r="B68" s="12"/>
      <c r="C68" s="4" t="s">
        <v>64</v>
      </c>
      <c r="D68" s="13"/>
      <c r="E68" s="20" t="s">
        <v>72</v>
      </c>
      <c r="F68" s="23">
        <v>1000.0</v>
      </c>
      <c r="G68" s="11"/>
      <c r="H68" s="23">
        <v>61000.0</v>
      </c>
      <c r="I68" s="11"/>
      <c r="J68" s="12"/>
      <c r="K68" s="13" t="s">
        <v>64</v>
      </c>
      <c r="L68" s="20" t="s">
        <v>65</v>
      </c>
      <c r="M68" s="23">
        <v>1000.0</v>
      </c>
      <c r="N68" s="11"/>
      <c r="O68" s="23">
        <v>4000.0</v>
      </c>
      <c r="P68" s="23">
        <v>-57000.0</v>
      </c>
    </row>
    <row r="69" spans="1:16">
      <c r="A69" s="6" t="str">
        <f>"5.1.02.02"</f>
        <v>0</v>
      </c>
      <c r="B69" s="7" t="s">
        <v>73</v>
      </c>
      <c r="C69" s="9"/>
      <c r="D69" s="10"/>
      <c r="E69" s="18"/>
      <c r="F69" s="22"/>
      <c r="G69" s="6"/>
      <c r="H69" s="22">
        <v>39000000.0</v>
      </c>
      <c r="I69" s="6" t="str">
        <f>"5.1.02.02"</f>
        <v>0</v>
      </c>
      <c r="J69" s="7" t="s">
        <v>73</v>
      </c>
      <c r="K69" s="10"/>
      <c r="L69" s="18"/>
      <c r="M69" s="22"/>
      <c r="N69" s="6"/>
      <c r="O69" s="22">
        <v>52000000.0</v>
      </c>
      <c r="P69" s="22">
        <v>13000000.0</v>
      </c>
    </row>
    <row r="70" spans="1:16">
      <c r="A70" s="6" t="str">
        <f>"5.1.02.02.01"</f>
        <v>0</v>
      </c>
      <c r="B70" s="7" t="s">
        <v>74</v>
      </c>
      <c r="C70" s="9"/>
      <c r="D70" s="10"/>
      <c r="E70" s="18"/>
      <c r="F70" s="22"/>
      <c r="G70" s="6"/>
      <c r="H70" s="22">
        <v>39000000.0</v>
      </c>
      <c r="I70" s="6" t="str">
        <f>"5.1.02.02.01"</f>
        <v>0</v>
      </c>
      <c r="J70" s="7" t="s">
        <v>74</v>
      </c>
      <c r="K70" s="10"/>
      <c r="L70" s="18"/>
      <c r="M70" s="22"/>
      <c r="N70" s="6"/>
      <c r="O70" s="22">
        <v>52000000.0</v>
      </c>
      <c r="P70" s="22">
        <v>13000000.0</v>
      </c>
    </row>
    <row r="71" spans="1:16">
      <c r="A71" s="6" t="str">
        <f>"5.1.02.02.01.0013"</f>
        <v>0</v>
      </c>
      <c r="B71" s="7" t="s">
        <v>75</v>
      </c>
      <c r="C71" s="9"/>
      <c r="D71" s="10"/>
      <c r="E71" s="18"/>
      <c r="F71" s="22"/>
      <c r="G71" s="6"/>
      <c r="H71" s="22">
        <v>39000000.0</v>
      </c>
      <c r="I71" s="6" t="str">
        <f>"5.1.02.02.01.0013"</f>
        <v>0</v>
      </c>
      <c r="J71" s="7" t="s">
        <v>75</v>
      </c>
      <c r="K71" s="10"/>
      <c r="L71" s="18"/>
      <c r="M71" s="22"/>
      <c r="N71" s="6"/>
      <c r="O71" s="22">
        <v>52000000.0</v>
      </c>
      <c r="P71" s="22">
        <v>13000000.0</v>
      </c>
    </row>
    <row r="72" spans="1:16">
      <c r="A72" s="6"/>
      <c r="B72" s="8" t="s">
        <v>37</v>
      </c>
      <c r="C72" s="9" t="s">
        <v>76</v>
      </c>
      <c r="D72" s="10"/>
      <c r="E72" s="19"/>
      <c r="F72" s="22"/>
      <c r="G72" s="6"/>
      <c r="H72" s="22">
        <v>39000000.0</v>
      </c>
      <c r="I72" s="6"/>
      <c r="J72" s="8" t="s">
        <v>37</v>
      </c>
      <c r="K72" s="10" t="s">
        <v>76</v>
      </c>
      <c r="L72" s="19"/>
      <c r="M72" s="22"/>
      <c r="N72" s="6"/>
      <c r="O72" s="22"/>
      <c r="P72" s="22">
        <v>-39000000.0</v>
      </c>
    </row>
    <row r="73" spans="1:16">
      <c r="A73" s="6"/>
      <c r="B73" s="8"/>
      <c r="C73" s="9" t="s">
        <v>39</v>
      </c>
      <c r="D73" s="10"/>
      <c r="E73" s="19"/>
      <c r="F73" s="22"/>
      <c r="G73" s="6"/>
      <c r="H73" s="22"/>
      <c r="I73" s="6"/>
      <c r="J73" s="8"/>
      <c r="K73" s="10" t="s">
        <v>39</v>
      </c>
      <c r="L73" s="19"/>
      <c r="M73" s="22"/>
      <c r="N73" s="6"/>
      <c r="O73" s="22"/>
      <c r="P73" s="22"/>
    </row>
    <row r="74" spans="1:16">
      <c r="A74" s="6"/>
      <c r="B74" s="8" t="s">
        <v>40</v>
      </c>
      <c r="C74" s="9" t="s">
        <v>77</v>
      </c>
      <c r="D74" s="10"/>
      <c r="E74" s="19"/>
      <c r="F74" s="22"/>
      <c r="G74" s="6"/>
      <c r="H74" s="22">
        <v>39000000.0</v>
      </c>
      <c r="I74" s="6"/>
      <c r="J74" s="8" t="s">
        <v>40</v>
      </c>
      <c r="K74" s="10" t="s">
        <v>77</v>
      </c>
      <c r="L74" s="19"/>
      <c r="M74" s="22"/>
      <c r="N74" s="6"/>
      <c r="O74" s="22"/>
      <c r="P74" s="22">
        <v>-39000000.0</v>
      </c>
    </row>
    <row r="75" spans="1:16">
      <c r="A75" s="11"/>
      <c r="B75" s="12"/>
      <c r="C75" s="4" t="s">
        <v>78</v>
      </c>
      <c r="D75" s="13"/>
      <c r="E75" s="20" t="s">
        <v>79</v>
      </c>
      <c r="F75" s="23">
        <v>1500000.0</v>
      </c>
      <c r="G75" s="11"/>
      <c r="H75" s="23">
        <v>39000000.0</v>
      </c>
      <c r="I75" s="11"/>
      <c r="J75" s="12"/>
      <c r="K75" s="13" t="s">
        <v>78</v>
      </c>
      <c r="L75" s="20" t="s">
        <v>44</v>
      </c>
      <c r="M75" s="23">
        <v>1500000.0</v>
      </c>
      <c r="N75" s="11"/>
      <c r="O75" s="23"/>
      <c r="P75" s="23">
        <v>-39000000.0</v>
      </c>
    </row>
    <row r="76" spans="1:16">
      <c r="A76" s="6"/>
      <c r="B76" s="8" t="s">
        <v>37</v>
      </c>
      <c r="C76" s="9" t="s">
        <v>80</v>
      </c>
      <c r="D76" s="10"/>
      <c r="E76" s="19"/>
      <c r="F76" s="22"/>
      <c r="G76" s="6"/>
      <c r="H76" s="22"/>
      <c r="I76" s="6"/>
      <c r="J76" s="8" t="s">
        <v>37</v>
      </c>
      <c r="K76" s="10" t="s">
        <v>80</v>
      </c>
      <c r="L76" s="19"/>
      <c r="M76" s="22"/>
      <c r="N76" s="6"/>
      <c r="O76" s="22">
        <v>52000000.0</v>
      </c>
      <c r="P76" s="22">
        <v>52000000.0</v>
      </c>
    </row>
    <row r="77" spans="1:16">
      <c r="A77" s="6"/>
      <c r="B77" s="8"/>
      <c r="C77" s="9" t="s">
        <v>39</v>
      </c>
      <c r="D77" s="10"/>
      <c r="E77" s="19"/>
      <c r="F77" s="22"/>
      <c r="G77" s="6"/>
      <c r="H77" s="22"/>
      <c r="I77" s="6"/>
      <c r="J77" s="8"/>
      <c r="K77" s="10" t="s">
        <v>39</v>
      </c>
      <c r="L77" s="19"/>
      <c r="M77" s="22"/>
      <c r="N77" s="6"/>
      <c r="O77" s="22"/>
      <c r="P77" s="22"/>
    </row>
    <row r="78" spans="1:16">
      <c r="A78" s="6"/>
      <c r="B78" s="8" t="s">
        <v>40</v>
      </c>
      <c r="C78" s="9" t="s">
        <v>80</v>
      </c>
      <c r="D78" s="10"/>
      <c r="E78" s="19"/>
      <c r="F78" s="22"/>
      <c r="G78" s="6"/>
      <c r="H78" s="22"/>
      <c r="I78" s="6"/>
      <c r="J78" s="8" t="s">
        <v>40</v>
      </c>
      <c r="K78" s="10" t="s">
        <v>80</v>
      </c>
      <c r="L78" s="19"/>
      <c r="M78" s="22"/>
      <c r="N78" s="6"/>
      <c r="O78" s="22">
        <v>52000000.0</v>
      </c>
      <c r="P78" s="22">
        <v>52000000.0</v>
      </c>
    </row>
    <row r="79" spans="1:16">
      <c r="A79" s="14"/>
      <c r="B79" s="15"/>
      <c r="C79" s="16" t="s">
        <v>78</v>
      </c>
      <c r="D79" s="17"/>
      <c r="E79" s="21"/>
      <c r="F79" s="24"/>
      <c r="G79" s="14"/>
      <c r="H79" s="24"/>
      <c r="I79" s="14"/>
      <c r="J79" s="15"/>
      <c r="K79" s="17" t="s">
        <v>78</v>
      </c>
      <c r="L79" s="21" t="s">
        <v>81</v>
      </c>
      <c r="M79" s="24">
        <v>2000000.0</v>
      </c>
      <c r="N79" s="14"/>
      <c r="O79" s="24">
        <v>52000000.0</v>
      </c>
      <c r="P79" s="24">
        <v>52000000.0</v>
      </c>
    </row>
    <row r="84" spans="1:16">
      <c r="M84" s="2" t="s">
        <v>82</v>
      </c>
    </row>
    <row r="85" spans="1:16">
      <c r="M85" s="2" t="s">
        <v>83</v>
      </c>
    </row>
    <row r="86" spans="1:16">
      <c r="M86" s="2"/>
    </row>
    <row r="87" spans="1:16">
      <c r="M87" s="2"/>
    </row>
    <row r="88" spans="1:16">
      <c r="M88" s="2"/>
    </row>
    <row r="89" spans="1:16">
      <c r="M89" s="2"/>
    </row>
    <row r="90" spans="1:16">
      <c r="M90" s="2"/>
    </row>
    <row r="91" spans="1:16">
      <c r="M91" s="3" t="s">
        <v>84</v>
      </c>
    </row>
    <row r="92" spans="1:16">
      <c r="M92" s="2" t="s">
        <v>85</v>
      </c>
    </row>
  </sheetData>
  <mergeCells>
    <mergeCell ref="A1:P1"/>
    <mergeCell ref="A2:P2"/>
    <mergeCell ref="A3:P3"/>
    <mergeCell ref="A13:H13"/>
    <mergeCell ref="E14:H14"/>
    <mergeCell ref="A14:A15"/>
    <mergeCell ref="B14:D15"/>
    <mergeCell ref="B16:D16"/>
    <mergeCell ref="I13:O13"/>
    <mergeCell ref="I14:I15"/>
    <mergeCell ref="J14:K15"/>
    <mergeCell ref="J16:K16"/>
    <mergeCell ref="L14:O14"/>
    <mergeCell ref="P13:P15"/>
    <mergeCell ref="B17:D17"/>
    <mergeCell ref="J17:K17"/>
    <mergeCell ref="B18:D18"/>
    <mergeCell ref="J18:K18"/>
    <mergeCell ref="B19:D19"/>
    <mergeCell ref="J19:K19"/>
    <mergeCell ref="B20:D20"/>
    <mergeCell ref="J20:K20"/>
    <mergeCell ref="B21:D21"/>
    <mergeCell ref="J21:K21"/>
    <mergeCell ref="B22:D22"/>
    <mergeCell ref="J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D47"/>
    <mergeCell ref="J47:K47"/>
    <mergeCell ref="B48:D48"/>
    <mergeCell ref="J48:K48"/>
    <mergeCell ref="C49:D49"/>
    <mergeCell ref="C50:D50"/>
    <mergeCell ref="C51:D51"/>
    <mergeCell ref="C52:D52"/>
    <mergeCell ref="C53:D53"/>
    <mergeCell ref="C54:D54"/>
    <mergeCell ref="C55:D55"/>
    <mergeCell ref="C56:D56"/>
    <mergeCell ref="B57:D57"/>
    <mergeCell ref="J57:K57"/>
    <mergeCell ref="B58:D58"/>
    <mergeCell ref="J58:K58"/>
    <mergeCell ref="B59:D59"/>
    <mergeCell ref="J59:K59"/>
    <mergeCell ref="B60:D60"/>
    <mergeCell ref="J60:K60"/>
    <mergeCell ref="C61:D61"/>
    <mergeCell ref="C62:D62"/>
    <mergeCell ref="C63:D63"/>
    <mergeCell ref="C64:D64"/>
    <mergeCell ref="C65:D65"/>
    <mergeCell ref="C66:D66"/>
    <mergeCell ref="C67:D67"/>
    <mergeCell ref="C68:D68"/>
    <mergeCell ref="B69:D69"/>
    <mergeCell ref="J69:K69"/>
    <mergeCell ref="B70:D70"/>
    <mergeCell ref="J70:K70"/>
    <mergeCell ref="B71:D71"/>
    <mergeCell ref="J71:K71"/>
    <mergeCell ref="C72:D72"/>
    <mergeCell ref="C73:D73"/>
    <mergeCell ref="C74:D74"/>
    <mergeCell ref="C75:D75"/>
    <mergeCell ref="C76:D76"/>
    <mergeCell ref="C77:D77"/>
    <mergeCell ref="C78:D78"/>
    <mergeCell ref="C79:D7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2025-05-12T00:23:59+08:00</dcterms:created>
  <dcterms:modified xsi:type="dcterms:W3CDTF">2025-05-12T00:23:59+08:00</dcterms:modified>
  <dc:title>Untitled Spreadsheet</dc:title>
  <dc:description/>
  <dc:subject/>
  <cp:keywords/>
  <cp:category/>
</cp:coreProperties>
</file>